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5.130.2\для обмена\Служба информационных технологий\Козлов Александр\Информация по сайту\от Фэс\фото для ФЭС\"/>
    </mc:Choice>
  </mc:AlternateContent>
  <bookViews>
    <workbookView xWindow="0" yWindow="0" windowWidth="28800" windowHeight="12435"/>
  </bookViews>
  <sheets>
    <sheet name="Инф. о ходе исполнения ИП2019" sheetId="1" r:id="rId1"/>
  </sheets>
  <calcPr calcId="152511"/>
</workbook>
</file>

<file path=xl/calcChain.xml><?xml version="1.0" encoding="utf-8"?>
<calcChain xmlns="http://schemas.openxmlformats.org/spreadsheetml/2006/main">
  <c r="I53" i="1" l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H40" i="1"/>
  <c r="G40" i="1"/>
  <c r="F40" i="1"/>
  <c r="D40" i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G32" i="1"/>
  <c r="G29" i="1" s="1"/>
  <c r="I31" i="1"/>
  <c r="J31" i="1" s="1"/>
  <c r="I30" i="1"/>
  <c r="J30" i="1" s="1"/>
  <c r="H29" i="1"/>
  <c r="F29" i="1"/>
  <c r="F54" i="1" s="1"/>
  <c r="E29" i="1"/>
  <c r="D29" i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H20" i="1"/>
  <c r="G20" i="1"/>
  <c r="I20" i="1" s="1"/>
  <c r="J20" i="1" s="1"/>
  <c r="F20" i="1"/>
  <c r="D20" i="1"/>
  <c r="I19" i="1"/>
  <c r="J19" i="1" s="1"/>
  <c r="I18" i="1"/>
  <c r="J18" i="1" s="1"/>
  <c r="I17" i="1"/>
  <c r="J17" i="1" s="1"/>
  <c r="I16" i="1"/>
  <c r="J16" i="1" s="1"/>
  <c r="H15" i="1"/>
  <c r="H14" i="1" s="1"/>
  <c r="G15" i="1"/>
  <c r="F15" i="1"/>
  <c r="F14" i="1" s="1"/>
  <c r="E15" i="1"/>
  <c r="E14" i="1" s="1"/>
  <c r="D15" i="1"/>
  <c r="D14" i="1" l="1"/>
  <c r="I32" i="1"/>
  <c r="J32" i="1" s="1"/>
  <c r="H54" i="1"/>
  <c r="G54" i="1"/>
  <c r="G14" i="1"/>
  <c r="I15" i="1"/>
  <c r="J15" i="1" s="1"/>
  <c r="I40" i="1"/>
  <c r="I14" i="1"/>
  <c r="J14" i="1" s="1"/>
  <c r="I29" i="1" l="1"/>
  <c r="J29" i="1" s="1"/>
  <c r="I54" i="1"/>
  <c r="J40" i="1"/>
  <c r="J54" i="1" s="1"/>
</calcChain>
</file>

<file path=xl/sharedStrings.xml><?xml version="1.0" encoding="utf-8"?>
<sst xmlns="http://schemas.openxmlformats.org/spreadsheetml/2006/main" count="170" uniqueCount="108">
  <si>
    <t>факт</t>
  </si>
  <si>
    <t>1</t>
  </si>
  <si>
    <t>-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</si>
  <si>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</si>
  <si>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</si>
  <si>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</si>
  <si>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</si>
  <si>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</si>
  <si>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</si>
  <si>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</si>
  <si>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</si>
  <si>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</si>
  <si>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</si>
  <si>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</si>
  <si>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</si>
  <si>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</si>
  <si>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</si>
  <si>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</si>
  <si>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</si>
  <si>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</si>
  <si>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</si>
  <si>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</si>
  <si>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</si>
  <si>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</si>
  <si>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3</t>
  </si>
  <si>
    <t>3.1</t>
  </si>
  <si>
    <t>4</t>
  </si>
  <si>
    <t>4.1</t>
  </si>
  <si>
    <t>4.2</t>
  </si>
  <si>
    <t>4.3</t>
  </si>
  <si>
    <t>4.4</t>
  </si>
  <si>
    <t>4.5</t>
  </si>
  <si>
    <t xml:space="preserve">Автокран 16т </t>
  </si>
  <si>
    <t>4.6</t>
  </si>
  <si>
    <t>4.7</t>
  </si>
  <si>
    <t>4.8</t>
  </si>
  <si>
    <t>4.9</t>
  </si>
  <si>
    <t>4.10</t>
  </si>
  <si>
    <t>4.11</t>
  </si>
  <si>
    <t>4.12</t>
  </si>
  <si>
    <t>4.13</t>
  </si>
  <si>
    <t>В. Курисько</t>
  </si>
  <si>
    <r>
      <t>"</t>
    </r>
    <r>
      <rPr>
        <u/>
        <sz val="11"/>
        <color theme="1"/>
        <rFont val="Times New Roman"/>
        <family val="1"/>
        <charset val="204"/>
      </rPr>
      <t xml:space="preserve"> 29 </t>
    </r>
    <r>
      <rPr>
        <sz val="11"/>
        <color theme="1"/>
        <rFont val="Times New Roman"/>
        <family val="1"/>
        <charset val="204"/>
      </rPr>
      <t>"</t>
    </r>
    <r>
      <rPr>
        <u/>
        <sz val="11"/>
        <color theme="1"/>
        <rFont val="Times New Roman"/>
        <family val="1"/>
        <charset val="204"/>
      </rPr>
      <t xml:space="preserve">     марта    </t>
    </r>
    <r>
      <rPr>
        <sz val="11"/>
        <color theme="1"/>
        <rFont val="Times New Roman"/>
        <family val="1"/>
        <charset val="204"/>
      </rPr>
      <t xml:space="preserve"> 2019 г.</t>
    </r>
  </si>
  <si>
    <r>
      <rPr>
        <b/>
        <sz val="11"/>
        <color theme="1"/>
        <rFont val="Times New Roman"/>
        <family val="1"/>
        <charset val="204"/>
      </rPr>
      <t>Табиғи монополиялар субъектісінің атауы:</t>
    </r>
    <r>
      <rPr>
        <sz val="11"/>
        <color theme="1"/>
        <rFont val="Times New Roman"/>
        <family val="1"/>
        <charset val="204"/>
      </rPr>
      <t xml:space="preserve"> "Астана-Теплотранзит" АҚ </t>
    </r>
  </si>
  <si>
    <r>
      <rPr>
        <b/>
        <sz val="11"/>
        <color theme="1"/>
        <rFont val="Times New Roman"/>
        <family val="1"/>
        <charset val="204"/>
      </rPr>
      <t>Қызмет түрі:</t>
    </r>
    <r>
      <rPr>
        <sz val="11"/>
        <color theme="1"/>
        <rFont val="Times New Roman"/>
        <family val="1"/>
        <charset val="204"/>
      </rPr>
      <t xml:space="preserve"> жылу энергиясын беру және тарату </t>
    </r>
  </si>
  <si>
    <t>Қаржыландыру көзінің бөлінісінде инвестициялық бағдарламаны (жобаны) іске асыру туралы ақпарат, мың теңге</t>
  </si>
  <si>
    <t xml:space="preserve">Іс-шара атауы </t>
  </si>
  <si>
    <t xml:space="preserve">Заттай көрсеткіштегі саны </t>
  </si>
  <si>
    <t>Инвестициялық бағдарламаның (жобаның) сомасы, мың теңге</t>
  </si>
  <si>
    <t xml:space="preserve">Меншікті қаражат  </t>
  </si>
  <si>
    <t>Заем қаражаттары</t>
  </si>
  <si>
    <t>Бюджеттік қаражаттар</t>
  </si>
  <si>
    <t>жоспар</t>
  </si>
  <si>
    <t>ауытқу</t>
  </si>
  <si>
    <t xml:space="preserve">ауытқудың себептері </t>
  </si>
  <si>
    <t>Жоспарлы көрсеткіштерге қол жеткізу ағымдағы жылдың соңына дейін жүзеге асады</t>
  </si>
  <si>
    <t>Магистральды желілер:</t>
  </si>
  <si>
    <t>Орамішілік желілер:</t>
  </si>
  <si>
    <t>№7 СС желілік сорғысының дискілі бұрылыс жапқыштарын Ду 500 мм шарлы крандарына ауыстыру</t>
  </si>
  <si>
    <t xml:space="preserve">№6 СС-та Ду 1000 мм сына ысырмаларын Ду 800 мм шарлы крандарына ауыстыру </t>
  </si>
  <si>
    <t>Ластанған суларға арналған сорғы (25/20)</t>
  </si>
  <si>
    <t>Конденсаторлық қондырғы</t>
  </si>
  <si>
    <t xml:space="preserve">Дәнекерлеу цехын желдету жүйесін қайта жаңарту </t>
  </si>
  <si>
    <t xml:space="preserve">Фрезерлік станок </t>
  </si>
  <si>
    <t>Радиалды бұрғылау станогы</t>
  </si>
  <si>
    <t>Өндірісті басқарудың автоматтандырылған жүйесі</t>
  </si>
  <si>
    <t>АРТК-М жылжымалы көлік шеберханасы</t>
  </si>
  <si>
    <t xml:space="preserve">Өзіаударғыш жүк автомобилі 5т  </t>
  </si>
  <si>
    <t>Бригаданы, материалдарды шұғыл жеткізетін бортты жүк және жолаушылар автомобилі</t>
  </si>
  <si>
    <t xml:space="preserve">Апаттық звеноларды, шанстық құрал-саймандарды тасымалдауға арналған тұтас металл жүк және жолаушылар автомобилі  </t>
  </si>
  <si>
    <t>Жабдықталған трактор (дән. генераторы + бульд. қайырма)</t>
  </si>
  <si>
    <t xml:space="preserve">Экскаватор 1 текше м. </t>
  </si>
  <si>
    <t xml:space="preserve">Жартылай тіркемесі бар тартқыш 12 м </t>
  </si>
  <si>
    <t xml:space="preserve">Дизельді жетегі бар ортадан тепкіш өзді соратын сорғы </t>
  </si>
  <si>
    <t xml:space="preserve">Екі постылы дәнекерлеу генераторы </t>
  </si>
  <si>
    <t>Фургондарды жылытқыш</t>
  </si>
  <si>
    <t>Автомобильдерді жууға арналған жоғары қысымды аппарат</t>
  </si>
  <si>
    <t>Табиғи монополия субъектісінің 2019 жылғы 1 тоқсанда инвестициялық бағдарламаның орындалу барысы туралы ақпарат</t>
  </si>
  <si>
    <t xml:space="preserve">Р/с № </t>
  </si>
  <si>
    <t xml:space="preserve">Өлшем бірлігі (заттай көрсеткіштерге арналған) </t>
  </si>
  <si>
    <t xml:space="preserve">Реттелмей-тін (өзге) қызмет </t>
  </si>
  <si>
    <t>жос-пар</t>
  </si>
  <si>
    <t xml:space="preserve">ауыт-қу себеп-тері </t>
  </si>
  <si>
    <t>ауыт-қу</t>
  </si>
  <si>
    <t>Жобалауды есепке алумен жылу желілерін қайта жаңарту, жаңғырту</t>
  </si>
  <si>
    <t>10(6)ҚТ-дан бастап Бөгенбай батыр даңғылына дейін 2Ду 800 мм (Т1,Т2) 6-ЖМ-ді қайта жаңарту</t>
  </si>
  <si>
    <t>7(21)ҚТ-дан бастап Жұбанов көшесіне дейін (Жұбанов-Сейфуллин павильонынан тармақталу) 2Ду 500 мм (Т1,Т2)  21-ЖМ-ді қайта жаңарту</t>
  </si>
  <si>
    <t>7-ҚТ-дан бастап 4-ҚТ-ға дейін  2Ду 500 мм (Т1,Т2) 10-ЖМ-ді қайта жаңарту</t>
  </si>
  <si>
    <t>14 ҚТ-дан бастап 16ҚТ-ға дейін 2Ду 800 мм (Т1,Т2) 6-ЖМ-ді қайта жаңарту (2018 жылдан ауыстырылды)</t>
  </si>
  <si>
    <t>Момышұлы даңғылы, 18 "Жастар" ТК бойынша 2Ду 100-150 мм қайта жаңарту</t>
  </si>
  <si>
    <t>Желтоқсан көшесі, 30/1, Жангелдин көшесі, 9, 9А, Бейбітшілік көшесі бойынша 2Ду 100-150 мм қайта жаңарту</t>
  </si>
  <si>
    <t>Сейфуллин көшесі, 26/1,28 үй, Желтоқсан көшесі, 14,16,18 үйлер бойынша 2Ду 65-100 мм қайта жаңарту</t>
  </si>
  <si>
    <t>Пушкин көшесі, 2,2/1,4,6,6/1 үй бойынша 2Ду 80-150 мм қайта жаңарту</t>
  </si>
  <si>
    <t xml:space="preserve">Сейфуллин көшесі 14,14/2,14/4,18/1, Сарыарқа даңғылы, 22/1, 24, 26/1 үй бойынша 2Ду 150-250 мм қайта жаңарту </t>
  </si>
  <si>
    <t xml:space="preserve">Жастар ш/а, Таха Хусейн көшесі 3, Ж.Ташенов көшесі 4/1,9/4 бойынша 2Ду 300 мм қайта жаңарту </t>
  </si>
  <si>
    <t xml:space="preserve">Қала кешені ТК №1-6 бойынша 2Ду 133/225-325/450 мм қайта жаңарту </t>
  </si>
  <si>
    <t xml:space="preserve">Жабдықтың ескіргенін ауыстыру және жаңасын сатып алу </t>
  </si>
  <si>
    <t xml:space="preserve">Стационарлық қондырғы үшін қалдықтары бар сарқынды суларға арналған батырма сорғы  (30/50) </t>
  </si>
  <si>
    <t>Лицензиялық бағдарламаларды сатып алу</t>
  </si>
  <si>
    <t xml:space="preserve">Көлікті және арнайы механизмдерді сатып алу </t>
  </si>
  <si>
    <t>Шасси (2018 жылдан ауыстырылды)</t>
  </si>
  <si>
    <t>Барлығы</t>
  </si>
  <si>
    <t>бірлік</t>
  </si>
  <si>
    <t>трассаның қ.м.</t>
  </si>
  <si>
    <t xml:space="preserve">Жобаларға сараптама жүргізілді. Құрылыс-монтаждау жұмыстары 2018-2019 жылдардағы жылыту маусымы аяқталғаннан кейін басталады.
Жоспарлы көрсеткіштерге қол жеткізу ағымдағы жылдың соңына дейін жүзеге асады. </t>
  </si>
  <si>
    <t xml:space="preserve">"Астана-Теплотранзит" АҚ басқарма төрағасы </t>
  </si>
  <si>
    <t xml:space="preserve">Рысқұлбеков көшесі 2, 2/1,  2/2, 4/1, Абылай хан даңғ., 47, 49, 49/1, 51 бойынша 2Ду 50-300 мм қайта жаңарту </t>
  </si>
  <si>
    <t xml:space="preserve">Инвестициялық бағдарлама ҚР ҰЭМ Табиғи монополияларды реттеу және бәсекелестікті қорғау комитетінің Астана қаласы бойынша департаментінің 2015 жылғы 25 тамыздағы №119-НҚ бұйрығымен бекітілді (түзету - 2019 жылғы 1 наурыздағы №13-НҚ)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</si>
</sst>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р_."/>
  </numFmts>
  <fonts count="12" x14ac:knownFonts="1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"/>
      <name val="Times New Roman"/>
      <family val="1"/>
      <charset val="204"/>
    </font>
    <font>
      <sz val="7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10" fillId="0" borderId="0"/>
    <xf numFmtId="0" fontId="1" fillId="0" borderId="0"/>
    <xf numFmtId="0" fontId="11" fillId="0" borderId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2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2" fillId="0" borderId="2" xfId="1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</cellXfs>
  <cellStyles count="10">
    <cellStyle name="Excel Built-in Normal" xfId="3"/>
    <cellStyle name="Обычный" xfId="0" builtinId="0"/>
    <cellStyle name="Обычный 2" xfId="4"/>
    <cellStyle name="Обычный 3" xfId="5"/>
    <cellStyle name="Обычный 4" xfId="1"/>
    <cellStyle name="Обычный 4 2" xfId="6"/>
    <cellStyle name="Обычный 5" xfId="7"/>
    <cellStyle name="Обычный_Лист1_1" xfId="2"/>
    <cellStyle name="Финансовый 2" xfId="8"/>
    <cellStyle name="Финансовый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83343</xdr:colOff>
      <xdr:row>18</xdr:row>
      <xdr:rowOff>11907</xdr:rowOff>
    </xdr:from>
    <xdr:to>
      <xdr:col>15</xdr:col>
      <xdr:colOff>244739</xdr:colOff>
      <xdr:row>19</xdr:row>
      <xdr:rowOff>23813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1687" y="6738938"/>
          <a:ext cx="1375833" cy="77390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18</xdr:row>
      <xdr:rowOff>1</xdr:rowOff>
    </xdr:from>
    <xdr:to>
      <xdr:col>11</xdr:col>
      <xdr:colOff>381000</xdr:colOff>
      <xdr:row>19</xdr:row>
      <xdr:rowOff>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3531" y="6727032"/>
          <a:ext cx="381000" cy="762000"/>
        </a:xfrm>
        <a:prstGeom prst="rect">
          <a:avLst/>
        </a:prstGeom>
      </xdr:spPr>
    </xdr:pic>
    <xdr:clientData/>
  </xdr:twoCellAnchor>
  <xdr:twoCellAnchor editAs="oneCell">
    <xdr:from>
      <xdr:col>11</xdr:col>
      <xdr:colOff>1</xdr:colOff>
      <xdr:row>31</xdr:row>
      <xdr:rowOff>0</xdr:rowOff>
    </xdr:from>
    <xdr:to>
      <xdr:col>11</xdr:col>
      <xdr:colOff>381001</xdr:colOff>
      <xdr:row>32</xdr:row>
      <xdr:rowOff>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3532" y="15442406"/>
          <a:ext cx="3810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tabSelected="1" view="pageBreakPreview" topLeftCell="A31" zoomScale="80" zoomScaleNormal="85" zoomScaleSheetLayoutView="80" workbookViewId="0">
      <selection activeCell="Q32" sqref="Q32"/>
    </sheetView>
  </sheetViews>
  <sheetFormatPr defaultRowHeight="15" x14ac:dyDescent="0.25"/>
  <cols>
    <col min="1" max="1" width="4.375" style="2" customWidth="1"/>
    <col min="2" max="2" width="27.375" style="2" customWidth="1"/>
    <col min="3" max="3" width="9" style="2"/>
    <col min="4" max="5" width="6.75" style="2" customWidth="1"/>
    <col min="6" max="10" width="8.875" style="2" customWidth="1"/>
    <col min="11" max="11" width="22" style="2" customWidth="1"/>
    <col min="12" max="19" width="5.375" style="2" customWidth="1"/>
    <col min="20" max="16384" width="9" style="2"/>
  </cols>
  <sheetData>
    <row r="1" spans="1:19" s="1" customFormat="1" ht="14.25" x14ac:dyDescent="0.2">
      <c r="A1" s="32" t="s">
        <v>77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s="1" customFormat="1" ht="4.5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5" spans="1:19" x14ac:dyDescent="0.25">
      <c r="B5" s="2" t="s">
        <v>43</v>
      </c>
    </row>
    <row r="6" spans="1:19" x14ac:dyDescent="0.25">
      <c r="B6" s="2" t="s">
        <v>44</v>
      </c>
    </row>
    <row r="7" spans="1:19" ht="30" customHeight="1" x14ac:dyDescent="0.25">
      <c r="B7" s="35" t="s">
        <v>107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10" spans="1:19" s="3" customFormat="1" ht="14.25" customHeight="1" x14ac:dyDescent="0.2">
      <c r="A10" s="36" t="s">
        <v>78</v>
      </c>
      <c r="B10" s="39" t="s">
        <v>45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1:19" s="4" customFormat="1" ht="57" customHeight="1" x14ac:dyDescent="0.2">
      <c r="A11" s="37"/>
      <c r="B11" s="36" t="s">
        <v>46</v>
      </c>
      <c r="C11" s="36" t="s">
        <v>79</v>
      </c>
      <c r="D11" s="33" t="s">
        <v>47</v>
      </c>
      <c r="E11" s="33"/>
      <c r="F11" s="33" t="s">
        <v>48</v>
      </c>
      <c r="G11" s="33"/>
      <c r="H11" s="33" t="s">
        <v>49</v>
      </c>
      <c r="I11" s="33"/>
      <c r="J11" s="33"/>
      <c r="K11" s="33"/>
      <c r="L11" s="33" t="s">
        <v>50</v>
      </c>
      <c r="M11" s="33"/>
      <c r="N11" s="33"/>
      <c r="O11" s="33"/>
      <c r="P11" s="33" t="s">
        <v>51</v>
      </c>
      <c r="Q11" s="33"/>
      <c r="R11" s="33" t="s">
        <v>80</v>
      </c>
      <c r="S11" s="33"/>
    </row>
    <row r="12" spans="1:19" s="4" customFormat="1" ht="42.75" customHeight="1" x14ac:dyDescent="0.2">
      <c r="A12" s="38"/>
      <c r="B12" s="38"/>
      <c r="C12" s="38"/>
      <c r="D12" s="5" t="s">
        <v>52</v>
      </c>
      <c r="E12" s="5" t="s">
        <v>0</v>
      </c>
      <c r="F12" s="5" t="s">
        <v>52</v>
      </c>
      <c r="G12" s="5" t="s">
        <v>0</v>
      </c>
      <c r="H12" s="5" t="s">
        <v>52</v>
      </c>
      <c r="I12" s="5" t="s">
        <v>0</v>
      </c>
      <c r="J12" s="5" t="s">
        <v>53</v>
      </c>
      <c r="K12" s="5" t="s">
        <v>54</v>
      </c>
      <c r="L12" s="24" t="s">
        <v>81</v>
      </c>
      <c r="M12" s="5" t="s">
        <v>0</v>
      </c>
      <c r="N12" s="24" t="s">
        <v>83</v>
      </c>
      <c r="O12" s="24" t="s">
        <v>82</v>
      </c>
      <c r="P12" s="24" t="s">
        <v>81</v>
      </c>
      <c r="Q12" s="5" t="s">
        <v>0</v>
      </c>
      <c r="R12" s="24" t="s">
        <v>81</v>
      </c>
      <c r="S12" s="5" t="s">
        <v>0</v>
      </c>
    </row>
    <row r="13" spans="1:19" s="7" customFormat="1" ht="11.25" x14ac:dyDescent="0.2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7</v>
      </c>
      <c r="G13" s="6">
        <v>8</v>
      </c>
      <c r="H13" s="6">
        <v>9</v>
      </c>
      <c r="I13" s="6">
        <v>10</v>
      </c>
      <c r="J13" s="6">
        <v>11</v>
      </c>
      <c r="K13" s="6">
        <v>12</v>
      </c>
      <c r="L13" s="6">
        <v>13</v>
      </c>
      <c r="M13" s="6">
        <v>14</v>
      </c>
      <c r="N13" s="6">
        <v>15</v>
      </c>
      <c r="O13" s="6">
        <v>16</v>
      </c>
      <c r="P13" s="6">
        <v>17</v>
      </c>
      <c r="Q13" s="6">
        <v>18</v>
      </c>
      <c r="R13" s="6">
        <v>19</v>
      </c>
      <c r="S13" s="6">
        <v>20</v>
      </c>
    </row>
    <row r="14" spans="1:19" s="12" customFormat="1" ht="57" customHeight="1" x14ac:dyDescent="0.25">
      <c r="A14" s="8" t="s">
        <v>1</v>
      </c>
      <c r="B14" s="9" t="s">
        <v>84</v>
      </c>
      <c r="C14" s="24" t="s">
        <v>103</v>
      </c>
      <c r="D14" s="10">
        <f>D15+D20</f>
        <v>5621</v>
      </c>
      <c r="E14" s="10">
        <f t="shared" ref="E14:I14" si="0">E15+E20</f>
        <v>0</v>
      </c>
      <c r="F14" s="10">
        <f t="shared" si="0"/>
        <v>1338238</v>
      </c>
      <c r="G14" s="10">
        <f t="shared" si="0"/>
        <v>183381.943</v>
      </c>
      <c r="H14" s="10">
        <f t="shared" si="0"/>
        <v>1338238</v>
      </c>
      <c r="I14" s="10">
        <f t="shared" si="0"/>
        <v>183381.943</v>
      </c>
      <c r="J14" s="11">
        <f>I14-H14</f>
        <v>-1154856.057</v>
      </c>
      <c r="K14" s="34" t="s">
        <v>104</v>
      </c>
      <c r="L14" s="11" t="s">
        <v>2</v>
      </c>
      <c r="M14" s="11" t="s">
        <v>2</v>
      </c>
      <c r="N14" s="11" t="s">
        <v>2</v>
      </c>
      <c r="O14" s="11" t="s">
        <v>2</v>
      </c>
      <c r="P14" s="11" t="s">
        <v>2</v>
      </c>
      <c r="Q14" s="11" t="s">
        <v>2</v>
      </c>
      <c r="R14" s="11" t="s">
        <v>2</v>
      </c>
      <c r="S14" s="11" t="s">
        <v>2</v>
      </c>
    </row>
    <row r="15" spans="1:19" s="14" customFormat="1" ht="28.5" x14ac:dyDescent="0.2">
      <c r="A15" s="13"/>
      <c r="B15" s="26" t="s">
        <v>56</v>
      </c>
      <c r="C15" s="24" t="s">
        <v>103</v>
      </c>
      <c r="D15" s="10">
        <f>SUM(D16:D18)</f>
        <v>1199</v>
      </c>
      <c r="E15" s="10">
        <f>SUM(E16:E19)</f>
        <v>0</v>
      </c>
      <c r="F15" s="10">
        <f>SUM(F16:F19)</f>
        <v>688940</v>
      </c>
      <c r="G15" s="10">
        <f>SUM(G16:G19)</f>
        <v>179869</v>
      </c>
      <c r="H15" s="10">
        <f>SUM(H16:H19)</f>
        <v>688940</v>
      </c>
      <c r="I15" s="10">
        <f>SUM(I16:I19)</f>
        <v>179869</v>
      </c>
      <c r="J15" s="10">
        <f t="shared" ref="J15:J53" si="1">I15-H15</f>
        <v>-509071</v>
      </c>
      <c r="K15" s="34"/>
      <c r="L15" s="10"/>
      <c r="M15" s="10"/>
      <c r="N15" s="10"/>
      <c r="O15" s="10"/>
      <c r="P15" s="10"/>
      <c r="Q15" s="10"/>
      <c r="R15" s="10"/>
      <c r="S15" s="10"/>
    </row>
    <row r="16" spans="1:19" s="12" customFormat="1" ht="45" x14ac:dyDescent="0.25">
      <c r="A16" s="15" t="s">
        <v>3</v>
      </c>
      <c r="B16" s="25" t="s">
        <v>87</v>
      </c>
      <c r="C16" s="15" t="s">
        <v>103</v>
      </c>
      <c r="D16" s="11">
        <v>379</v>
      </c>
      <c r="E16" s="11">
        <v>0</v>
      </c>
      <c r="F16" s="11">
        <v>104657</v>
      </c>
      <c r="G16" s="11">
        <v>815</v>
      </c>
      <c r="H16" s="11">
        <v>104657</v>
      </c>
      <c r="I16" s="11">
        <f t="shared" ref="I16:I53" si="2">G16</f>
        <v>815</v>
      </c>
      <c r="J16" s="11">
        <f t="shared" si="1"/>
        <v>-103842</v>
      </c>
      <c r="K16" s="34"/>
      <c r="L16" s="11"/>
      <c r="M16" s="11"/>
      <c r="N16" s="11"/>
      <c r="O16" s="11"/>
      <c r="P16" s="11"/>
      <c r="Q16" s="11"/>
      <c r="R16" s="11"/>
      <c r="S16" s="11"/>
    </row>
    <row r="17" spans="1:19" s="12" customFormat="1" ht="75" x14ac:dyDescent="0.25">
      <c r="A17" s="15" t="s">
        <v>4</v>
      </c>
      <c r="B17" s="27" t="s">
        <v>86</v>
      </c>
      <c r="C17" s="15" t="s">
        <v>103</v>
      </c>
      <c r="D17" s="11">
        <v>610</v>
      </c>
      <c r="E17" s="11">
        <v>0</v>
      </c>
      <c r="F17" s="11">
        <v>133429</v>
      </c>
      <c r="G17" s="11">
        <v>609</v>
      </c>
      <c r="H17" s="11">
        <v>133429</v>
      </c>
      <c r="I17" s="11">
        <f t="shared" si="2"/>
        <v>609</v>
      </c>
      <c r="J17" s="11">
        <f t="shared" si="1"/>
        <v>-132820</v>
      </c>
      <c r="K17" s="34"/>
      <c r="L17" s="11"/>
      <c r="M17" s="11"/>
      <c r="N17" s="11"/>
      <c r="O17" s="11"/>
      <c r="P17" s="11"/>
      <c r="Q17" s="11"/>
      <c r="R17" s="11"/>
      <c r="S17" s="11"/>
    </row>
    <row r="18" spans="1:19" s="12" customFormat="1" ht="60" x14ac:dyDescent="0.25">
      <c r="A18" s="15" t="s">
        <v>5</v>
      </c>
      <c r="B18" s="27" t="s">
        <v>85</v>
      </c>
      <c r="C18" s="15" t="s">
        <v>103</v>
      </c>
      <c r="D18" s="11">
        <v>210</v>
      </c>
      <c r="E18" s="11">
        <v>0</v>
      </c>
      <c r="F18" s="11">
        <v>112255</v>
      </c>
      <c r="G18" s="11">
        <v>539</v>
      </c>
      <c r="H18" s="11">
        <v>112255</v>
      </c>
      <c r="I18" s="11">
        <f t="shared" si="2"/>
        <v>539</v>
      </c>
      <c r="J18" s="11">
        <f t="shared" si="1"/>
        <v>-111716</v>
      </c>
      <c r="K18" s="34"/>
      <c r="L18" s="11"/>
      <c r="M18" s="11"/>
      <c r="N18" s="11"/>
      <c r="O18" s="11"/>
      <c r="P18" s="11"/>
      <c r="Q18" s="11"/>
      <c r="R18" s="11"/>
      <c r="S18" s="11"/>
    </row>
    <row r="19" spans="1:19" s="12" customFormat="1" ht="60" x14ac:dyDescent="0.25">
      <c r="A19" s="15" t="s">
        <v>6</v>
      </c>
      <c r="B19" s="28" t="s">
        <v>88</v>
      </c>
      <c r="C19" s="15" t="s">
        <v>103</v>
      </c>
      <c r="D19" s="16">
        <v>639</v>
      </c>
      <c r="E19" s="11">
        <v>0</v>
      </c>
      <c r="F19" s="16">
        <v>338599</v>
      </c>
      <c r="G19" s="11">
        <v>177906</v>
      </c>
      <c r="H19" s="16">
        <v>338599</v>
      </c>
      <c r="I19" s="11">
        <f t="shared" si="2"/>
        <v>177906</v>
      </c>
      <c r="J19" s="11">
        <f t="shared" si="1"/>
        <v>-160693</v>
      </c>
      <c r="K19" s="34"/>
      <c r="L19" s="11"/>
      <c r="M19" s="11"/>
      <c r="N19" s="11"/>
      <c r="O19" s="11"/>
      <c r="P19" s="11"/>
      <c r="Q19" s="11"/>
      <c r="R19" s="11"/>
      <c r="S19" s="11"/>
    </row>
    <row r="20" spans="1:19" s="14" customFormat="1" ht="28.5" x14ac:dyDescent="0.2">
      <c r="A20" s="5"/>
      <c r="B20" s="29" t="s">
        <v>57</v>
      </c>
      <c r="C20" s="24" t="s">
        <v>103</v>
      </c>
      <c r="D20" s="10">
        <f>SUM(D21:D28)</f>
        <v>4422</v>
      </c>
      <c r="E20" s="10">
        <v>0</v>
      </c>
      <c r="F20" s="10">
        <f t="shared" ref="F20:H20" si="3">SUM(F21:F28)</f>
        <v>649298</v>
      </c>
      <c r="G20" s="10">
        <f t="shared" si="3"/>
        <v>3512.9430000000002</v>
      </c>
      <c r="H20" s="10">
        <f t="shared" si="3"/>
        <v>649298</v>
      </c>
      <c r="I20" s="10">
        <f t="shared" si="2"/>
        <v>3512.9430000000002</v>
      </c>
      <c r="J20" s="10">
        <f t="shared" si="1"/>
        <v>-645785.05700000003</v>
      </c>
      <c r="K20" s="34"/>
      <c r="L20" s="10"/>
      <c r="M20" s="10"/>
      <c r="N20" s="10"/>
      <c r="O20" s="10"/>
      <c r="P20" s="10"/>
      <c r="Q20" s="10"/>
      <c r="R20" s="10"/>
      <c r="S20" s="10"/>
    </row>
    <row r="21" spans="1:19" s="12" customFormat="1" ht="45" x14ac:dyDescent="0.25">
      <c r="A21" s="15" t="s">
        <v>7</v>
      </c>
      <c r="B21" s="27" t="s">
        <v>89</v>
      </c>
      <c r="C21" s="15" t="s">
        <v>103</v>
      </c>
      <c r="D21" s="11">
        <v>199</v>
      </c>
      <c r="E21" s="11">
        <v>0</v>
      </c>
      <c r="F21" s="11">
        <v>16907</v>
      </c>
      <c r="G21" s="11">
        <v>206</v>
      </c>
      <c r="H21" s="11">
        <v>16907</v>
      </c>
      <c r="I21" s="11">
        <f t="shared" si="2"/>
        <v>206</v>
      </c>
      <c r="J21" s="11">
        <f t="shared" si="1"/>
        <v>-16701</v>
      </c>
      <c r="K21" s="34"/>
      <c r="L21" s="11"/>
      <c r="M21" s="11"/>
      <c r="N21" s="11"/>
      <c r="O21" s="11"/>
      <c r="P21" s="11"/>
      <c r="Q21" s="11"/>
      <c r="R21" s="11"/>
      <c r="S21" s="11"/>
    </row>
    <row r="22" spans="1:19" s="12" customFormat="1" ht="60" x14ac:dyDescent="0.25">
      <c r="A22" s="15" t="s">
        <v>8</v>
      </c>
      <c r="B22" s="27" t="s">
        <v>90</v>
      </c>
      <c r="C22" s="15" t="s">
        <v>103</v>
      </c>
      <c r="D22" s="11">
        <v>403</v>
      </c>
      <c r="E22" s="11">
        <v>0</v>
      </c>
      <c r="F22" s="11">
        <v>31866</v>
      </c>
      <c r="G22" s="11">
        <v>299</v>
      </c>
      <c r="H22" s="11">
        <v>31866</v>
      </c>
      <c r="I22" s="11">
        <f t="shared" si="2"/>
        <v>299</v>
      </c>
      <c r="J22" s="11">
        <f t="shared" si="1"/>
        <v>-31567</v>
      </c>
      <c r="K22" s="34"/>
      <c r="L22" s="11"/>
      <c r="M22" s="11"/>
      <c r="N22" s="11"/>
      <c r="O22" s="11"/>
      <c r="P22" s="11"/>
      <c r="Q22" s="11"/>
      <c r="R22" s="11"/>
      <c r="S22" s="11"/>
    </row>
    <row r="23" spans="1:19" s="12" customFormat="1" ht="60" x14ac:dyDescent="0.25">
      <c r="A23" s="15" t="s">
        <v>9</v>
      </c>
      <c r="B23" s="27" t="s">
        <v>91</v>
      </c>
      <c r="C23" s="15" t="s">
        <v>103</v>
      </c>
      <c r="D23" s="11">
        <v>203</v>
      </c>
      <c r="E23" s="11">
        <v>0</v>
      </c>
      <c r="F23" s="11">
        <v>10904</v>
      </c>
      <c r="G23" s="11">
        <v>694</v>
      </c>
      <c r="H23" s="11">
        <v>10904</v>
      </c>
      <c r="I23" s="11">
        <f t="shared" si="2"/>
        <v>694</v>
      </c>
      <c r="J23" s="11">
        <f t="shared" si="1"/>
        <v>-10210</v>
      </c>
      <c r="K23" s="34"/>
      <c r="L23" s="11"/>
      <c r="M23" s="11"/>
      <c r="N23" s="11"/>
      <c r="O23" s="11"/>
      <c r="P23" s="11"/>
      <c r="Q23" s="11"/>
      <c r="R23" s="11"/>
      <c r="S23" s="11"/>
    </row>
    <row r="24" spans="1:19" s="12" customFormat="1" ht="45" x14ac:dyDescent="0.25">
      <c r="A24" s="15" t="s">
        <v>10</v>
      </c>
      <c r="B24" s="27" t="s">
        <v>92</v>
      </c>
      <c r="C24" s="15" t="s">
        <v>103</v>
      </c>
      <c r="D24" s="11">
        <v>430</v>
      </c>
      <c r="E24" s="11">
        <v>0</v>
      </c>
      <c r="F24" s="11">
        <v>24631</v>
      </c>
      <c r="G24" s="11">
        <v>268</v>
      </c>
      <c r="H24" s="11">
        <v>24631</v>
      </c>
      <c r="I24" s="11">
        <f t="shared" si="2"/>
        <v>268</v>
      </c>
      <c r="J24" s="11">
        <f t="shared" si="1"/>
        <v>-24363</v>
      </c>
      <c r="K24" s="34"/>
      <c r="L24" s="11"/>
      <c r="M24" s="11"/>
      <c r="N24" s="11"/>
      <c r="O24" s="11"/>
      <c r="P24" s="11"/>
      <c r="Q24" s="11"/>
      <c r="R24" s="11"/>
      <c r="S24" s="11"/>
    </row>
    <row r="25" spans="1:19" s="12" customFormat="1" ht="75" x14ac:dyDescent="0.25">
      <c r="A25" s="15" t="s">
        <v>11</v>
      </c>
      <c r="B25" s="27" t="s">
        <v>93</v>
      </c>
      <c r="C25" s="15" t="s">
        <v>103</v>
      </c>
      <c r="D25" s="11">
        <v>715</v>
      </c>
      <c r="E25" s="11">
        <v>0</v>
      </c>
      <c r="F25" s="11">
        <v>77311</v>
      </c>
      <c r="G25" s="11">
        <v>432</v>
      </c>
      <c r="H25" s="11">
        <v>77311</v>
      </c>
      <c r="I25" s="11">
        <f t="shared" si="2"/>
        <v>432</v>
      </c>
      <c r="J25" s="11">
        <f t="shared" si="1"/>
        <v>-76879</v>
      </c>
      <c r="K25" s="34"/>
      <c r="L25" s="11"/>
      <c r="M25" s="11"/>
      <c r="N25" s="11"/>
      <c r="O25" s="11"/>
      <c r="P25" s="11"/>
      <c r="Q25" s="11"/>
      <c r="R25" s="11"/>
      <c r="S25" s="11"/>
    </row>
    <row r="26" spans="1:19" s="12" customFormat="1" ht="60" x14ac:dyDescent="0.25">
      <c r="A26" s="15" t="s">
        <v>12</v>
      </c>
      <c r="B26" s="27" t="s">
        <v>94</v>
      </c>
      <c r="C26" s="15" t="s">
        <v>103</v>
      </c>
      <c r="D26" s="11">
        <v>503</v>
      </c>
      <c r="E26" s="11">
        <v>0</v>
      </c>
      <c r="F26" s="11">
        <v>60814</v>
      </c>
      <c r="G26" s="11">
        <v>343.75299999999999</v>
      </c>
      <c r="H26" s="11">
        <v>60814</v>
      </c>
      <c r="I26" s="11">
        <f t="shared" si="2"/>
        <v>343.75299999999999</v>
      </c>
      <c r="J26" s="11">
        <f t="shared" si="1"/>
        <v>-60470.247000000003</v>
      </c>
      <c r="K26" s="34"/>
      <c r="L26" s="11"/>
      <c r="M26" s="11"/>
      <c r="N26" s="11"/>
      <c r="O26" s="11"/>
      <c r="P26" s="11"/>
      <c r="Q26" s="11"/>
      <c r="R26" s="11"/>
      <c r="S26" s="11"/>
    </row>
    <row r="27" spans="1:19" s="12" customFormat="1" ht="45" x14ac:dyDescent="0.25">
      <c r="A27" s="15" t="s">
        <v>13</v>
      </c>
      <c r="B27" s="27" t="s">
        <v>95</v>
      </c>
      <c r="C27" s="15" t="s">
        <v>103</v>
      </c>
      <c r="D27" s="11">
        <v>1217</v>
      </c>
      <c r="E27" s="11">
        <v>0</v>
      </c>
      <c r="F27" s="11">
        <v>323965</v>
      </c>
      <c r="G27" s="11">
        <v>773.19</v>
      </c>
      <c r="H27" s="11">
        <v>323965</v>
      </c>
      <c r="I27" s="11">
        <f t="shared" si="2"/>
        <v>773.19</v>
      </c>
      <c r="J27" s="11">
        <f t="shared" si="1"/>
        <v>-323191.81</v>
      </c>
      <c r="K27" s="34"/>
      <c r="L27" s="11"/>
      <c r="M27" s="11"/>
      <c r="N27" s="11"/>
      <c r="O27" s="11"/>
      <c r="P27" s="11"/>
      <c r="Q27" s="11"/>
      <c r="R27" s="11"/>
      <c r="S27" s="11"/>
    </row>
    <row r="28" spans="1:19" s="12" customFormat="1" ht="60" x14ac:dyDescent="0.25">
      <c r="A28" s="15" t="s">
        <v>14</v>
      </c>
      <c r="B28" s="27" t="s">
        <v>106</v>
      </c>
      <c r="C28" s="15" t="s">
        <v>103</v>
      </c>
      <c r="D28" s="11">
        <v>752</v>
      </c>
      <c r="E28" s="11">
        <v>0</v>
      </c>
      <c r="F28" s="11">
        <v>102900</v>
      </c>
      <c r="G28" s="11">
        <v>497</v>
      </c>
      <c r="H28" s="11">
        <v>102900</v>
      </c>
      <c r="I28" s="11">
        <f t="shared" si="2"/>
        <v>497</v>
      </c>
      <c r="J28" s="11">
        <f t="shared" si="1"/>
        <v>-102403</v>
      </c>
      <c r="K28" s="34"/>
      <c r="L28" s="11"/>
      <c r="M28" s="11"/>
      <c r="N28" s="11"/>
      <c r="O28" s="11"/>
      <c r="P28" s="11"/>
      <c r="Q28" s="11"/>
      <c r="R28" s="11"/>
      <c r="S28" s="11"/>
    </row>
    <row r="29" spans="1:19" s="14" customFormat="1" ht="42.75" x14ac:dyDescent="0.2">
      <c r="A29" s="17" t="s">
        <v>15</v>
      </c>
      <c r="B29" s="18" t="s">
        <v>96</v>
      </c>
      <c r="C29" s="24" t="s">
        <v>102</v>
      </c>
      <c r="D29" s="10">
        <f>SUM(D30:D37)</f>
        <v>11</v>
      </c>
      <c r="E29" s="10">
        <f>SUM(E30:E37)</f>
        <v>1</v>
      </c>
      <c r="F29" s="10">
        <f t="shared" ref="F29:I29" si="4">SUM(F30:F37)</f>
        <v>111386</v>
      </c>
      <c r="G29" s="10">
        <f t="shared" si="4"/>
        <v>139</v>
      </c>
      <c r="H29" s="10">
        <f t="shared" si="4"/>
        <v>111386</v>
      </c>
      <c r="I29" s="10">
        <f t="shared" si="4"/>
        <v>139</v>
      </c>
      <c r="J29" s="10">
        <f t="shared" si="1"/>
        <v>-111247</v>
      </c>
      <c r="K29" s="30" t="s">
        <v>55</v>
      </c>
      <c r="L29" s="10"/>
      <c r="M29" s="10"/>
      <c r="N29" s="10"/>
      <c r="O29" s="10"/>
      <c r="P29" s="10"/>
      <c r="Q29" s="10"/>
      <c r="R29" s="10"/>
      <c r="S29" s="10"/>
    </row>
    <row r="30" spans="1:19" s="12" customFormat="1" ht="60" x14ac:dyDescent="0.25">
      <c r="A30" s="15" t="s">
        <v>16</v>
      </c>
      <c r="B30" s="27" t="s">
        <v>58</v>
      </c>
      <c r="C30" s="15" t="s">
        <v>102</v>
      </c>
      <c r="D30" s="11">
        <v>2</v>
      </c>
      <c r="E30" s="11">
        <v>0</v>
      </c>
      <c r="F30" s="11">
        <v>18660</v>
      </c>
      <c r="G30" s="11"/>
      <c r="H30" s="11">
        <v>18660</v>
      </c>
      <c r="I30" s="11">
        <f t="shared" si="2"/>
        <v>0</v>
      </c>
      <c r="J30" s="11">
        <f t="shared" si="1"/>
        <v>-18660</v>
      </c>
      <c r="K30" s="30"/>
      <c r="L30" s="11"/>
      <c r="M30" s="11"/>
      <c r="N30" s="11"/>
      <c r="O30" s="11"/>
      <c r="P30" s="11"/>
      <c r="Q30" s="11"/>
      <c r="R30" s="11"/>
      <c r="S30" s="11"/>
    </row>
    <row r="31" spans="1:19" s="12" customFormat="1" ht="45" x14ac:dyDescent="0.25">
      <c r="A31" s="15" t="s">
        <v>17</v>
      </c>
      <c r="B31" s="27" t="s">
        <v>59</v>
      </c>
      <c r="C31" s="15" t="s">
        <v>102</v>
      </c>
      <c r="D31" s="11">
        <v>2</v>
      </c>
      <c r="E31" s="11">
        <v>0</v>
      </c>
      <c r="F31" s="11">
        <v>41183</v>
      </c>
      <c r="G31" s="11"/>
      <c r="H31" s="11">
        <v>41183</v>
      </c>
      <c r="I31" s="11">
        <f t="shared" si="2"/>
        <v>0</v>
      </c>
      <c r="J31" s="11">
        <f t="shared" si="1"/>
        <v>-41183</v>
      </c>
      <c r="K31" s="30"/>
      <c r="L31" s="11"/>
      <c r="M31" s="11"/>
      <c r="N31" s="11"/>
      <c r="O31" s="11"/>
      <c r="P31" s="11"/>
      <c r="Q31" s="11"/>
      <c r="R31" s="11"/>
      <c r="S31" s="11"/>
    </row>
    <row r="32" spans="1:19" s="12" customFormat="1" ht="60" x14ac:dyDescent="0.25">
      <c r="A32" s="15" t="s">
        <v>18</v>
      </c>
      <c r="B32" s="27" t="s">
        <v>97</v>
      </c>
      <c r="C32" s="15" t="s">
        <v>102</v>
      </c>
      <c r="D32" s="11">
        <v>1</v>
      </c>
      <c r="E32" s="11">
        <v>1</v>
      </c>
      <c r="F32" s="11">
        <v>156</v>
      </c>
      <c r="G32" s="11">
        <f>F32-17</f>
        <v>139</v>
      </c>
      <c r="H32" s="11">
        <v>156</v>
      </c>
      <c r="I32" s="11">
        <f t="shared" si="2"/>
        <v>139</v>
      </c>
      <c r="J32" s="11">
        <f t="shared" si="1"/>
        <v>-17</v>
      </c>
      <c r="K32" s="30"/>
      <c r="L32" s="11"/>
      <c r="M32" s="11"/>
      <c r="N32" s="11"/>
      <c r="O32" s="11"/>
      <c r="P32" s="11"/>
      <c r="Q32" s="11"/>
      <c r="R32" s="11"/>
      <c r="S32" s="11"/>
    </row>
    <row r="33" spans="1:19" s="12" customFormat="1" ht="30" x14ac:dyDescent="0.25">
      <c r="A33" s="15" t="s">
        <v>19</v>
      </c>
      <c r="B33" s="27" t="s">
        <v>60</v>
      </c>
      <c r="C33" s="15" t="s">
        <v>102</v>
      </c>
      <c r="D33" s="11">
        <v>1</v>
      </c>
      <c r="E33" s="11">
        <v>0</v>
      </c>
      <c r="F33" s="11">
        <v>68</v>
      </c>
      <c r="G33" s="11"/>
      <c r="H33" s="11">
        <v>68</v>
      </c>
      <c r="I33" s="11">
        <f t="shared" si="2"/>
        <v>0</v>
      </c>
      <c r="J33" s="11">
        <f t="shared" si="1"/>
        <v>-68</v>
      </c>
      <c r="K33" s="30"/>
      <c r="L33" s="11"/>
      <c r="M33" s="11"/>
      <c r="N33" s="11"/>
      <c r="O33" s="11"/>
      <c r="P33" s="11"/>
      <c r="Q33" s="11"/>
      <c r="R33" s="11"/>
      <c r="S33" s="11"/>
    </row>
    <row r="34" spans="1:19" s="12" customFormat="1" x14ac:dyDescent="0.25">
      <c r="A34" s="15" t="s">
        <v>20</v>
      </c>
      <c r="B34" s="27" t="s">
        <v>61</v>
      </c>
      <c r="C34" s="15" t="s">
        <v>102</v>
      </c>
      <c r="D34" s="11">
        <v>2</v>
      </c>
      <c r="E34" s="11">
        <v>0</v>
      </c>
      <c r="F34" s="11">
        <v>9471</v>
      </c>
      <c r="G34" s="11"/>
      <c r="H34" s="11">
        <v>9471</v>
      </c>
      <c r="I34" s="11">
        <f t="shared" si="2"/>
        <v>0</v>
      </c>
      <c r="J34" s="11">
        <f t="shared" si="1"/>
        <v>-9471</v>
      </c>
      <c r="K34" s="30"/>
      <c r="L34" s="11"/>
      <c r="M34" s="11"/>
      <c r="N34" s="11"/>
      <c r="O34" s="11"/>
      <c r="P34" s="11"/>
      <c r="Q34" s="11"/>
      <c r="R34" s="11"/>
      <c r="S34" s="11"/>
    </row>
    <row r="35" spans="1:19" s="12" customFormat="1" ht="30" x14ac:dyDescent="0.25">
      <c r="A35" s="15" t="s">
        <v>21</v>
      </c>
      <c r="B35" s="27" t="s">
        <v>62</v>
      </c>
      <c r="C35" s="15" t="s">
        <v>102</v>
      </c>
      <c r="D35" s="11">
        <v>1</v>
      </c>
      <c r="E35" s="11">
        <v>0</v>
      </c>
      <c r="F35" s="11">
        <v>28620</v>
      </c>
      <c r="G35" s="11"/>
      <c r="H35" s="11">
        <v>28620</v>
      </c>
      <c r="I35" s="11">
        <f t="shared" si="2"/>
        <v>0</v>
      </c>
      <c r="J35" s="11">
        <f t="shared" si="1"/>
        <v>-28620</v>
      </c>
      <c r="K35" s="30"/>
      <c r="L35" s="11"/>
      <c r="M35" s="11"/>
      <c r="N35" s="11"/>
      <c r="O35" s="11"/>
      <c r="P35" s="11"/>
      <c r="Q35" s="11"/>
      <c r="R35" s="11"/>
      <c r="S35" s="11"/>
    </row>
    <row r="36" spans="1:19" s="12" customFormat="1" x14ac:dyDescent="0.25">
      <c r="A36" s="15" t="s">
        <v>22</v>
      </c>
      <c r="B36" s="27" t="s">
        <v>63</v>
      </c>
      <c r="C36" s="15" t="s">
        <v>102</v>
      </c>
      <c r="D36" s="11">
        <v>1</v>
      </c>
      <c r="E36" s="11">
        <v>0</v>
      </c>
      <c r="F36" s="11">
        <v>7874</v>
      </c>
      <c r="G36" s="11"/>
      <c r="H36" s="11">
        <v>7874</v>
      </c>
      <c r="I36" s="11">
        <f t="shared" si="2"/>
        <v>0</v>
      </c>
      <c r="J36" s="11">
        <f t="shared" si="1"/>
        <v>-7874</v>
      </c>
      <c r="K36" s="30"/>
      <c r="L36" s="11"/>
      <c r="M36" s="11"/>
      <c r="N36" s="11"/>
      <c r="O36" s="11"/>
      <c r="P36" s="11"/>
      <c r="Q36" s="11"/>
      <c r="R36" s="11"/>
      <c r="S36" s="11"/>
    </row>
    <row r="37" spans="1:19" s="12" customFormat="1" x14ac:dyDescent="0.25">
      <c r="A37" s="15" t="s">
        <v>23</v>
      </c>
      <c r="B37" s="27" t="s">
        <v>64</v>
      </c>
      <c r="C37" s="15" t="s">
        <v>102</v>
      </c>
      <c r="D37" s="11">
        <v>1</v>
      </c>
      <c r="E37" s="11">
        <v>0</v>
      </c>
      <c r="F37" s="11">
        <v>5354</v>
      </c>
      <c r="G37" s="11"/>
      <c r="H37" s="11">
        <v>5354</v>
      </c>
      <c r="I37" s="11">
        <f t="shared" si="2"/>
        <v>0</v>
      </c>
      <c r="J37" s="11">
        <f t="shared" si="1"/>
        <v>-5354</v>
      </c>
      <c r="K37" s="30"/>
      <c r="L37" s="11"/>
      <c r="M37" s="11"/>
      <c r="N37" s="11"/>
      <c r="O37" s="11"/>
      <c r="P37" s="11"/>
      <c r="Q37" s="11"/>
      <c r="R37" s="11"/>
      <c r="S37" s="11"/>
    </row>
    <row r="38" spans="1:19" s="14" customFormat="1" ht="28.5" x14ac:dyDescent="0.2">
      <c r="A38" s="17" t="s">
        <v>24</v>
      </c>
      <c r="B38" s="18" t="s">
        <v>98</v>
      </c>
      <c r="C38" s="24" t="s">
        <v>102</v>
      </c>
      <c r="D38" s="10">
        <v>1</v>
      </c>
      <c r="E38" s="10">
        <v>0</v>
      </c>
      <c r="F38" s="10">
        <v>7858</v>
      </c>
      <c r="G38" s="10">
        <v>0</v>
      </c>
      <c r="H38" s="10">
        <v>7858</v>
      </c>
      <c r="I38" s="10">
        <f t="shared" si="2"/>
        <v>0</v>
      </c>
      <c r="J38" s="10">
        <f t="shared" si="1"/>
        <v>-7858</v>
      </c>
      <c r="K38" s="30"/>
      <c r="L38" s="10"/>
      <c r="M38" s="10"/>
      <c r="N38" s="10"/>
      <c r="O38" s="10"/>
      <c r="P38" s="10"/>
      <c r="Q38" s="10"/>
      <c r="R38" s="10"/>
      <c r="S38" s="10"/>
    </row>
    <row r="39" spans="1:19" s="12" customFormat="1" ht="30" x14ac:dyDescent="0.25">
      <c r="A39" s="15" t="s">
        <v>25</v>
      </c>
      <c r="B39" s="27" t="s">
        <v>65</v>
      </c>
      <c r="C39" s="15" t="s">
        <v>102</v>
      </c>
      <c r="D39" s="11">
        <v>1</v>
      </c>
      <c r="E39" s="11">
        <v>0</v>
      </c>
      <c r="F39" s="11">
        <v>7858</v>
      </c>
      <c r="G39" s="11"/>
      <c r="H39" s="11">
        <v>7858</v>
      </c>
      <c r="I39" s="11">
        <f t="shared" si="2"/>
        <v>0</v>
      </c>
      <c r="J39" s="11">
        <f t="shared" si="1"/>
        <v>-7858</v>
      </c>
      <c r="K39" s="30"/>
      <c r="L39" s="11"/>
      <c r="M39" s="11"/>
      <c r="N39" s="11"/>
      <c r="O39" s="11"/>
      <c r="P39" s="11"/>
      <c r="Q39" s="11"/>
      <c r="R39" s="11"/>
      <c r="S39" s="11"/>
    </row>
    <row r="40" spans="1:19" s="14" customFormat="1" ht="28.5" x14ac:dyDescent="0.2">
      <c r="A40" s="19" t="s">
        <v>26</v>
      </c>
      <c r="B40" s="18" t="s">
        <v>99</v>
      </c>
      <c r="C40" s="24" t="s">
        <v>102</v>
      </c>
      <c r="D40" s="10">
        <f>SUM(D41:D52)</f>
        <v>27</v>
      </c>
      <c r="E40" s="10">
        <v>0</v>
      </c>
      <c r="F40" s="10">
        <f>SUM(F41:F53)</f>
        <v>159590</v>
      </c>
      <c r="G40" s="10">
        <f>SUM(G41:G53)</f>
        <v>0</v>
      </c>
      <c r="H40" s="10">
        <f>SUM(H41:H53)</f>
        <v>159590</v>
      </c>
      <c r="I40" s="10">
        <f t="shared" si="2"/>
        <v>0</v>
      </c>
      <c r="J40" s="10">
        <f t="shared" si="1"/>
        <v>-159590</v>
      </c>
      <c r="K40" s="30"/>
      <c r="L40" s="10"/>
      <c r="M40" s="10"/>
      <c r="N40" s="10"/>
      <c r="O40" s="10"/>
      <c r="P40" s="10"/>
      <c r="Q40" s="10"/>
      <c r="R40" s="10"/>
      <c r="S40" s="10"/>
    </row>
    <row r="41" spans="1:19" s="12" customFormat="1" ht="30" x14ac:dyDescent="0.25">
      <c r="A41" s="15" t="s">
        <v>27</v>
      </c>
      <c r="B41" s="27" t="s">
        <v>66</v>
      </c>
      <c r="C41" s="15" t="s">
        <v>102</v>
      </c>
      <c r="D41" s="11">
        <v>3</v>
      </c>
      <c r="E41" s="11">
        <v>0</v>
      </c>
      <c r="F41" s="11">
        <v>33901</v>
      </c>
      <c r="G41" s="11"/>
      <c r="H41" s="11">
        <v>33901</v>
      </c>
      <c r="I41" s="11">
        <f t="shared" si="2"/>
        <v>0</v>
      </c>
      <c r="J41" s="11">
        <f t="shared" si="1"/>
        <v>-33901</v>
      </c>
      <c r="K41" s="30"/>
      <c r="L41" s="11"/>
      <c r="M41" s="11"/>
      <c r="N41" s="11"/>
      <c r="O41" s="11"/>
      <c r="P41" s="11"/>
      <c r="Q41" s="11"/>
      <c r="R41" s="11"/>
      <c r="S41" s="11"/>
    </row>
    <row r="42" spans="1:19" s="12" customFormat="1" x14ac:dyDescent="0.25">
      <c r="A42" s="15" t="s">
        <v>28</v>
      </c>
      <c r="B42" s="27" t="s">
        <v>67</v>
      </c>
      <c r="C42" s="15" t="s">
        <v>102</v>
      </c>
      <c r="D42" s="11">
        <v>1</v>
      </c>
      <c r="E42" s="11">
        <v>0</v>
      </c>
      <c r="F42" s="11">
        <v>5061</v>
      </c>
      <c r="G42" s="11"/>
      <c r="H42" s="11">
        <v>5061</v>
      </c>
      <c r="I42" s="11">
        <f t="shared" si="2"/>
        <v>0</v>
      </c>
      <c r="J42" s="11">
        <f t="shared" si="1"/>
        <v>-5061</v>
      </c>
      <c r="K42" s="30"/>
      <c r="L42" s="11"/>
      <c r="M42" s="11"/>
      <c r="N42" s="11"/>
      <c r="O42" s="11"/>
      <c r="P42" s="11"/>
      <c r="Q42" s="11"/>
      <c r="R42" s="11"/>
      <c r="S42" s="11"/>
    </row>
    <row r="43" spans="1:19" s="12" customFormat="1" ht="45" x14ac:dyDescent="0.25">
      <c r="A43" s="15" t="s">
        <v>29</v>
      </c>
      <c r="B43" s="27" t="s">
        <v>68</v>
      </c>
      <c r="C43" s="15" t="s">
        <v>102</v>
      </c>
      <c r="D43" s="11">
        <v>1</v>
      </c>
      <c r="E43" s="11">
        <v>0</v>
      </c>
      <c r="F43" s="11">
        <v>3949</v>
      </c>
      <c r="G43" s="11"/>
      <c r="H43" s="11">
        <v>3949</v>
      </c>
      <c r="I43" s="11">
        <f t="shared" si="2"/>
        <v>0</v>
      </c>
      <c r="J43" s="11">
        <f t="shared" si="1"/>
        <v>-3949</v>
      </c>
      <c r="K43" s="30"/>
      <c r="L43" s="11"/>
      <c r="M43" s="11"/>
      <c r="N43" s="11"/>
      <c r="O43" s="11"/>
      <c r="P43" s="11"/>
      <c r="Q43" s="11"/>
      <c r="R43" s="11"/>
      <c r="S43" s="11"/>
    </row>
    <row r="44" spans="1:19" s="12" customFormat="1" ht="75" x14ac:dyDescent="0.25">
      <c r="A44" s="15" t="s">
        <v>30</v>
      </c>
      <c r="B44" s="27" t="s">
        <v>69</v>
      </c>
      <c r="C44" s="15" t="s">
        <v>102</v>
      </c>
      <c r="D44" s="11">
        <v>2</v>
      </c>
      <c r="E44" s="11">
        <v>0</v>
      </c>
      <c r="F44" s="11">
        <v>8399</v>
      </c>
      <c r="G44" s="11"/>
      <c r="H44" s="11">
        <v>8399</v>
      </c>
      <c r="I44" s="11">
        <f t="shared" si="2"/>
        <v>0</v>
      </c>
      <c r="J44" s="11">
        <f t="shared" si="1"/>
        <v>-8399</v>
      </c>
      <c r="K44" s="30"/>
      <c r="L44" s="11"/>
      <c r="M44" s="11"/>
      <c r="N44" s="11"/>
      <c r="O44" s="11"/>
      <c r="P44" s="11"/>
      <c r="Q44" s="11"/>
      <c r="R44" s="11"/>
      <c r="S44" s="11"/>
    </row>
    <row r="45" spans="1:19" s="12" customFormat="1" x14ac:dyDescent="0.25">
      <c r="A45" s="15" t="s">
        <v>31</v>
      </c>
      <c r="B45" s="27" t="s">
        <v>32</v>
      </c>
      <c r="C45" s="15" t="s">
        <v>102</v>
      </c>
      <c r="D45" s="11">
        <v>2</v>
      </c>
      <c r="E45" s="11">
        <v>0</v>
      </c>
      <c r="F45" s="11">
        <v>36218</v>
      </c>
      <c r="G45" s="11"/>
      <c r="H45" s="11">
        <v>36218</v>
      </c>
      <c r="I45" s="11">
        <f t="shared" si="2"/>
        <v>0</v>
      </c>
      <c r="J45" s="11">
        <f t="shared" si="1"/>
        <v>-36218</v>
      </c>
      <c r="K45" s="30"/>
      <c r="L45" s="11"/>
      <c r="M45" s="11"/>
      <c r="N45" s="11"/>
      <c r="O45" s="11"/>
      <c r="P45" s="11"/>
      <c r="Q45" s="11"/>
      <c r="R45" s="11"/>
      <c r="S45" s="11"/>
    </row>
    <row r="46" spans="1:19" s="12" customFormat="1" ht="30" x14ac:dyDescent="0.25">
      <c r="A46" s="15" t="s">
        <v>33</v>
      </c>
      <c r="B46" s="27" t="s">
        <v>70</v>
      </c>
      <c r="C46" s="15" t="s">
        <v>102</v>
      </c>
      <c r="D46" s="11">
        <v>2</v>
      </c>
      <c r="E46" s="11">
        <v>0</v>
      </c>
      <c r="F46" s="11">
        <v>11396</v>
      </c>
      <c r="G46" s="11"/>
      <c r="H46" s="11">
        <v>11396</v>
      </c>
      <c r="I46" s="11">
        <f t="shared" si="2"/>
        <v>0</v>
      </c>
      <c r="J46" s="11">
        <f t="shared" si="1"/>
        <v>-11396</v>
      </c>
      <c r="K46" s="30"/>
      <c r="L46" s="11"/>
      <c r="M46" s="11"/>
      <c r="N46" s="11"/>
      <c r="O46" s="11"/>
      <c r="P46" s="11"/>
      <c r="Q46" s="11"/>
      <c r="R46" s="11"/>
      <c r="S46" s="11"/>
    </row>
    <row r="47" spans="1:19" s="12" customFormat="1" x14ac:dyDescent="0.25">
      <c r="A47" s="15" t="s">
        <v>34</v>
      </c>
      <c r="B47" s="27" t="s">
        <v>71</v>
      </c>
      <c r="C47" s="15" t="s">
        <v>102</v>
      </c>
      <c r="D47" s="11">
        <v>1</v>
      </c>
      <c r="E47" s="11">
        <v>0</v>
      </c>
      <c r="F47" s="11">
        <v>40176</v>
      </c>
      <c r="G47" s="11"/>
      <c r="H47" s="11">
        <v>40176</v>
      </c>
      <c r="I47" s="11">
        <f t="shared" si="2"/>
        <v>0</v>
      </c>
      <c r="J47" s="11">
        <f t="shared" si="1"/>
        <v>-40176</v>
      </c>
      <c r="K47" s="30"/>
      <c r="L47" s="11"/>
      <c r="M47" s="11"/>
      <c r="N47" s="11"/>
      <c r="O47" s="11"/>
      <c r="P47" s="11"/>
      <c r="Q47" s="11"/>
      <c r="R47" s="11"/>
      <c r="S47" s="11"/>
    </row>
    <row r="48" spans="1:19" s="12" customFormat="1" ht="30" x14ac:dyDescent="0.25">
      <c r="A48" s="15" t="s">
        <v>35</v>
      </c>
      <c r="B48" s="27" t="s">
        <v>72</v>
      </c>
      <c r="C48" s="15" t="s">
        <v>102</v>
      </c>
      <c r="D48" s="11">
        <v>1</v>
      </c>
      <c r="E48" s="11">
        <v>0</v>
      </c>
      <c r="F48" s="11">
        <v>12411</v>
      </c>
      <c r="G48" s="11"/>
      <c r="H48" s="11">
        <v>12411</v>
      </c>
      <c r="I48" s="11">
        <f t="shared" si="2"/>
        <v>0</v>
      </c>
      <c r="J48" s="11">
        <f t="shared" si="1"/>
        <v>-12411</v>
      </c>
      <c r="K48" s="30"/>
      <c r="L48" s="11"/>
      <c r="M48" s="11"/>
      <c r="N48" s="11"/>
      <c r="O48" s="11"/>
      <c r="P48" s="11"/>
      <c r="Q48" s="11"/>
      <c r="R48" s="11"/>
      <c r="S48" s="11"/>
    </row>
    <row r="49" spans="1:19" s="12" customFormat="1" ht="30" x14ac:dyDescent="0.25">
      <c r="A49" s="15" t="s">
        <v>36</v>
      </c>
      <c r="B49" s="27" t="s">
        <v>73</v>
      </c>
      <c r="C49" s="15" t="s">
        <v>102</v>
      </c>
      <c r="D49" s="11">
        <v>4</v>
      </c>
      <c r="E49" s="11">
        <v>0</v>
      </c>
      <c r="F49" s="11">
        <v>3596</v>
      </c>
      <c r="G49" s="11"/>
      <c r="H49" s="11">
        <v>3596</v>
      </c>
      <c r="I49" s="11">
        <f t="shared" si="2"/>
        <v>0</v>
      </c>
      <c r="J49" s="11">
        <f t="shared" si="1"/>
        <v>-3596</v>
      </c>
      <c r="K49" s="30"/>
      <c r="L49" s="11"/>
      <c r="M49" s="11"/>
      <c r="N49" s="11"/>
      <c r="O49" s="11"/>
      <c r="P49" s="11"/>
      <c r="Q49" s="11"/>
      <c r="R49" s="11"/>
      <c r="S49" s="11"/>
    </row>
    <row r="50" spans="1:19" s="12" customFormat="1" ht="30" x14ac:dyDescent="0.25">
      <c r="A50" s="15" t="s">
        <v>37</v>
      </c>
      <c r="B50" s="27" t="s">
        <v>74</v>
      </c>
      <c r="C50" s="15" t="s">
        <v>102</v>
      </c>
      <c r="D50" s="11">
        <v>3</v>
      </c>
      <c r="E50" s="11">
        <v>0</v>
      </c>
      <c r="F50" s="11">
        <v>2272</v>
      </c>
      <c r="G50" s="11"/>
      <c r="H50" s="11">
        <v>2272</v>
      </c>
      <c r="I50" s="11">
        <f t="shared" si="2"/>
        <v>0</v>
      </c>
      <c r="J50" s="11">
        <f t="shared" si="1"/>
        <v>-2272</v>
      </c>
      <c r="K50" s="30"/>
      <c r="L50" s="11"/>
      <c r="M50" s="11"/>
      <c r="N50" s="11"/>
      <c r="O50" s="11"/>
      <c r="P50" s="11"/>
      <c r="Q50" s="11"/>
      <c r="R50" s="11"/>
      <c r="S50" s="11"/>
    </row>
    <row r="51" spans="1:19" s="12" customFormat="1" x14ac:dyDescent="0.25">
      <c r="A51" s="15" t="s">
        <v>38</v>
      </c>
      <c r="B51" s="27" t="s">
        <v>75</v>
      </c>
      <c r="C51" s="15" t="s">
        <v>102</v>
      </c>
      <c r="D51" s="11">
        <v>6</v>
      </c>
      <c r="E51" s="11">
        <v>0</v>
      </c>
      <c r="F51" s="11">
        <v>1250</v>
      </c>
      <c r="G51" s="11"/>
      <c r="H51" s="11">
        <v>1250</v>
      </c>
      <c r="I51" s="11">
        <f t="shared" si="2"/>
        <v>0</v>
      </c>
      <c r="J51" s="11">
        <f t="shared" si="1"/>
        <v>-1250</v>
      </c>
      <c r="K51" s="30"/>
      <c r="L51" s="11"/>
      <c r="M51" s="11"/>
      <c r="N51" s="11"/>
      <c r="O51" s="11"/>
      <c r="P51" s="11"/>
      <c r="Q51" s="11"/>
      <c r="R51" s="11"/>
      <c r="S51" s="11"/>
    </row>
    <row r="52" spans="1:19" s="12" customFormat="1" ht="45" x14ac:dyDescent="0.25">
      <c r="A52" s="15" t="s">
        <v>39</v>
      </c>
      <c r="B52" s="27" t="s">
        <v>76</v>
      </c>
      <c r="C52" s="15" t="s">
        <v>102</v>
      </c>
      <c r="D52" s="11">
        <v>1</v>
      </c>
      <c r="E52" s="11">
        <v>0</v>
      </c>
      <c r="F52" s="11">
        <v>368</v>
      </c>
      <c r="G52" s="11"/>
      <c r="H52" s="11">
        <v>368</v>
      </c>
      <c r="I52" s="11">
        <f t="shared" si="2"/>
        <v>0</v>
      </c>
      <c r="J52" s="11">
        <f t="shared" si="1"/>
        <v>-368</v>
      </c>
      <c r="K52" s="30"/>
      <c r="L52" s="11"/>
      <c r="M52" s="11"/>
      <c r="N52" s="11"/>
      <c r="O52" s="11"/>
      <c r="P52" s="11"/>
      <c r="Q52" s="11"/>
      <c r="R52" s="11"/>
      <c r="S52" s="11"/>
    </row>
    <row r="53" spans="1:19" s="12" customFormat="1" ht="30" x14ac:dyDescent="0.25">
      <c r="A53" s="15" t="s">
        <v>40</v>
      </c>
      <c r="B53" s="27" t="s">
        <v>100</v>
      </c>
      <c r="C53" s="15" t="s">
        <v>102</v>
      </c>
      <c r="D53" s="11">
        <v>1</v>
      </c>
      <c r="E53" s="11">
        <v>0</v>
      </c>
      <c r="F53" s="11">
        <v>593</v>
      </c>
      <c r="G53" s="11"/>
      <c r="H53" s="11">
        <v>593</v>
      </c>
      <c r="I53" s="11">
        <f t="shared" si="2"/>
        <v>0</v>
      </c>
      <c r="J53" s="11">
        <f t="shared" si="1"/>
        <v>-593</v>
      </c>
      <c r="K53" s="31"/>
      <c r="L53" s="11"/>
      <c r="M53" s="11"/>
      <c r="N53" s="11"/>
      <c r="O53" s="11"/>
      <c r="P53" s="11"/>
      <c r="Q53" s="11"/>
      <c r="R53" s="11"/>
      <c r="S53" s="11"/>
    </row>
    <row r="54" spans="1:19" s="14" customFormat="1" x14ac:dyDescent="0.2">
      <c r="A54" s="20"/>
      <c r="B54" s="20" t="s">
        <v>101</v>
      </c>
      <c r="C54" s="10"/>
      <c r="D54" s="10"/>
      <c r="E54" s="10"/>
      <c r="F54" s="10">
        <f>F40+F38+F29+F20+F15</f>
        <v>1617072</v>
      </c>
      <c r="G54" s="10">
        <f t="shared" ref="G54:J54" si="5">G40+G38+G29+G20+G15</f>
        <v>183520.943</v>
      </c>
      <c r="H54" s="10">
        <f t="shared" si="5"/>
        <v>1617072</v>
      </c>
      <c r="I54" s="10">
        <f t="shared" si="5"/>
        <v>183520.943</v>
      </c>
      <c r="J54" s="10">
        <f t="shared" si="5"/>
        <v>-1433551.057</v>
      </c>
      <c r="K54" s="10"/>
      <c r="L54" s="11" t="s">
        <v>2</v>
      </c>
      <c r="M54" s="11" t="s">
        <v>2</v>
      </c>
      <c r="N54" s="11" t="s">
        <v>2</v>
      </c>
      <c r="O54" s="11" t="s">
        <v>2</v>
      </c>
      <c r="P54" s="11" t="s">
        <v>2</v>
      </c>
      <c r="Q54" s="11" t="s">
        <v>2</v>
      </c>
      <c r="R54" s="11" t="s">
        <v>2</v>
      </c>
      <c r="S54" s="11" t="s">
        <v>2</v>
      </c>
    </row>
    <row r="55" spans="1:19" s="12" customFormat="1" x14ac:dyDescent="0.25"/>
    <row r="56" spans="1:19" s="21" customFormat="1" x14ac:dyDescent="0.25"/>
    <row r="57" spans="1:19" s="21" customFormat="1" x14ac:dyDescent="0.25"/>
    <row r="58" spans="1:19" s="21" customFormat="1" x14ac:dyDescent="0.25"/>
    <row r="59" spans="1:19" s="21" customFormat="1" x14ac:dyDescent="0.25">
      <c r="C59" s="22" t="s">
        <v>105</v>
      </c>
      <c r="L59" s="22" t="s">
        <v>41</v>
      </c>
      <c r="M59" s="22"/>
    </row>
    <row r="60" spans="1:19" s="21" customFormat="1" x14ac:dyDescent="0.25"/>
    <row r="63" spans="1:19" x14ac:dyDescent="0.25">
      <c r="S63" s="23" t="s">
        <v>42</v>
      </c>
    </row>
  </sheetData>
  <mergeCells count="14">
    <mergeCell ref="K29:K53"/>
    <mergeCell ref="A1:S2"/>
    <mergeCell ref="L11:O11"/>
    <mergeCell ref="P11:Q11"/>
    <mergeCell ref="R11:S11"/>
    <mergeCell ref="K14:K28"/>
    <mergeCell ref="B7:S7"/>
    <mergeCell ref="A10:A12"/>
    <mergeCell ref="B10:S10"/>
    <mergeCell ref="B11:B12"/>
    <mergeCell ref="C11:C12"/>
    <mergeCell ref="D11:E11"/>
    <mergeCell ref="F11:G11"/>
    <mergeCell ref="H11:K11"/>
  </mergeCells>
  <printOptions horizontalCentered="1"/>
  <pageMargins left="0.31496062992125984" right="0.31496062992125984" top="0.78740157480314965" bottom="0.39370078740157483" header="0.31496062992125984" footer="0.31496062992125984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Инф. о ходе исполнения ИП2019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2019-03-29T08:17:28Z</dcterms:created>
  <dcterms:modified xsi:type="dcterms:W3CDTF">2019-03-29T10:57:34Z</dcterms:modified>
</cp:coreProperties>
</file>